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DLAN\01bunsho\01_道庁_空振\02調査物\その他\20250124【依頼_131（金）〆】公営企業に係る経営比較分析表（令和5年度決算）の分析等について\02_経営比較分析表作業手順\【経営比較分析表】2023_019828_46_010\【経営比較分析表】2023_019828_46_010\"/>
    </mc:Choice>
  </mc:AlternateContent>
  <xr:revisionPtr revIDLastSave="0" documentId="13_ncr:1_{F7E2C258-C3DE-4265-B883-EDB3AEB23176}" xr6:coauthVersionLast="47" xr6:coauthVersionMax="47" xr10:uidLastSave="{00000000-0000-0000-0000-000000000000}"/>
  <workbookProtection workbookAlgorithmName="SHA-512" workbookHashValue="P858+ql9ax+6W6OLwCpCjVEmWmQ6Eu75s6H2hUE2M/z8kAjlv5el8hYUaTv4ihlEENMuKD6eKXYFjD4G1vjHPw==" workbookSaltValue="6u/NglTkCYH5tv9s+cafjw=="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<sst xmlns="http://schemas.openxmlformats.org/spreadsheetml/2006/main" count="231" uniqueCount="114">
  <si>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</si>
  <si>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</si>
  <si>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</si>
  <si>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</si>
  <si>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</si>
  <si>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</si>
  <si>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</si>
  <si>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</si>
  <si>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</si>
  <si>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</si>
  <si>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</si>
  <si>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</si>
  <si>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</si>
  <si>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</si>
  <si>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</si>
  <si>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</si>
  <si>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</si>
  <si>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</si>
  <si>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</si>
  <si>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</si>
  <si>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</si>
  <si>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</si>
  <si>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</si>
  <si>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</si>
  <si>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</si>
  <si>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</si>
  <si>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</si>
  <si>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</si>
  <si>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</si>
  <si>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</si>
  <si>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</si>
  <si>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</si>
  <si>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</si>
  <si>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</si>
  <si>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</si>
  <si>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</si>
  <si>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</si>
  <si>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</si>
  <si>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</si>
  <si>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</si>
  <si>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</si>
  <si>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</si>
  <si>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</si>
  <si>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</si>
  <si>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</si>
  <si>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</si>
  <si>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</si>
  <si>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</si>
  <si>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</si>
  <si>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</si>
  <si>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</si>
  <si>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</si>
  <si>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</si>
  <si>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</si>
  <si>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</si>
  <si>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</si>
  <si>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</si>
  <si>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</si>
  <si>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</si>
  <si>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</si>
  <si>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</si>
  <si>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</si>
  <si>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</si>
  <si>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</si>
  <si>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</si>
  <si>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</si>
  <si>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</si>
  <si>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</si>
  <si>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</si>
  <si>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</si>
  <si>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</si>
  <si>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</si>
  <si>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</si>
  <si>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</si>
  <si>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</si>
  <si>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</si>
  <si>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</si>
  <si>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</si>
  <si>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</si>
  <si>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</si>
  <si>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</si>
  <si>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</si>
  <si>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</si>
  <si>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</si>
  <si>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</si>
  <si>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</si>
  <si>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</si>
  <si>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</si>
  <si>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</si>
  <si>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</si>
  <si>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</si>
  <si>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</si>
  <si>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</si>
  <si>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北空知広域水道企業団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</si>
  <si>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</si>
  <si>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</si>
  <si>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</si>
  <si>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</si>
  <si>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</si>
  <si>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</si>
  <si>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</si>
  <si>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</si>
  <si>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</si>
  <si>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</si>
  <si>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</si>
  <si>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</si>
  <si>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</si>
  <si>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</si>
  <si>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</si>
  <si>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</si>
  <si>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</si>
  <si>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①有形固定資産減価償却率は類似団体平均値を若干上回る値となっており、平均的な水準であると思われます。
また、管路施設は、現段階では法定耐用年数を迎えた施設はなく、②管路経年比率、③管路更新率ともに0%となっていますが、今後は順次耐用年数を迎えることとなるため、適切な整備及び更新を進めるとともに施設の延命化や維持管理費用の効率的な運用を検討していく必要があります。</t>
    <rPh sb="1" eb="7">
      <t>ユウケイコテイシサン</t>
    </rPh>
    <rPh sb="7" eb="12">
      <t>ゲンカショウキャクリツ</t>
    </rPh>
    <rPh sb="13" eb="17">
      <t>ルイジダンタイ</t>
    </rPh>
    <rPh sb="17" eb="20">
      <t>ヘイキンチ</t>
    </rPh>
    <rPh sb="21" eb="25">
      <t>ジャッカンウワマワ</t>
    </rPh>
    <rPh sb="26" eb="27">
      <t>アタイ</t>
    </rPh>
    <rPh sb="34" eb="37">
      <t>ヘイキンテキ</t>
    </rPh>
    <rPh sb="38" eb="40">
      <t>スイジュン</t>
    </rPh>
    <rPh sb="44" eb="45">
      <t>オモ</t>
    </rPh>
    <rPh sb="54" eb="58">
      <t>カンロシセツ</t>
    </rPh>
    <rPh sb="60" eb="63">
      <t>ゲンダンカイ</t>
    </rPh>
    <rPh sb="65" eb="71">
      <t>ホウテイタイヨウネンスウ</t>
    </rPh>
    <rPh sb="72" eb="73">
      <t>ムカ</t>
    </rPh>
    <rPh sb="75" eb="77">
      <t>シセツ</t>
    </rPh>
    <rPh sb="82" eb="88">
      <t>カンロケイネンヒリツ</t>
    </rPh>
    <rPh sb="90" eb="95">
      <t>カンロコウシンリツ</t>
    </rPh>
    <rPh sb="109" eb="111">
      <t>コンゴ</t>
    </rPh>
    <rPh sb="112" eb="118">
      <t>ジュンジタイヨウネンスウ</t>
    </rPh>
    <rPh sb="119" eb="120">
      <t>ムカ</t>
    </rPh>
    <rPh sb="130" eb="132">
      <t>テキセツ</t>
    </rPh>
    <rPh sb="133" eb="136">
      <t>セイビオヨ</t>
    </rPh>
    <rPh sb="137" eb="139">
      <t>コウシン</t>
    </rPh>
    <rPh sb="140" eb="141">
      <t>スス</t>
    </rPh>
    <rPh sb="147" eb="149">
      <t>シセツ</t>
    </rPh>
    <rPh sb="150" eb="153">
      <t>エンメイカ</t>
    </rPh>
    <rPh sb="154" eb="160">
      <t>イジカンリヒヨウ</t>
    </rPh>
    <rPh sb="161" eb="164">
      <t>コウリツテキ</t>
    </rPh>
    <rPh sb="165" eb="167">
      <t>ウンヨウ</t>
    </rPh>
    <rPh sb="168" eb="170">
      <t>ケントウ</t>
    </rPh>
    <rPh sb="174" eb="176">
      <t>ヒツヨウ</t>
    </rPh>
    <phoneticPr fontId="4"/>
  </si>
  <si>
    <t>当企業団の経営状況は、各資料が示すとおり概ね良好な水準で推移していますが、施設・設備の老朽化により、今後、見込まれる更新事業において、給水人口の減少に伴う施設利用率の低さが課題となるため、計画的に規模の適正化(ダウンサイジングやスペックダウン)を図ることが望まれます。
このことから当企業団では、これらの施設・設備の規模の適正化を図りつつ、可能な限りトータルコストを削減するため、令和２年度に策定した経営戦略に基づき、今後の更新需要への対応と水道用水の安定供給のため、中長期的な視点に立った経営に一層努めることとしています。</t>
    <rPh sb="0" eb="5">
      <t>トウキギ</t>
    </rPh>
    <rPh sb="5" eb="9">
      <t>ケイエイジョウキョウ</t>
    </rPh>
    <rPh sb="11" eb="14">
      <t>カクシリョウ</t>
    </rPh>
    <rPh sb="15" eb="16">
      <t>シメ</t>
    </rPh>
    <rPh sb="20" eb="21">
      <t>オオム</t>
    </rPh>
    <rPh sb="22" eb="24">
      <t>リョウコウ</t>
    </rPh>
    <rPh sb="25" eb="27">
      <t>スイジュン</t>
    </rPh>
    <rPh sb="28" eb="30">
      <t>スイイ</t>
    </rPh>
    <rPh sb="37" eb="39">
      <t>シセツ</t>
    </rPh>
    <rPh sb="40" eb="42">
      <t>セツビ</t>
    </rPh>
    <rPh sb="43" eb="46">
      <t>ロウキュウカ</t>
    </rPh>
    <rPh sb="50" eb="52">
      <t>コンゴ</t>
    </rPh>
    <rPh sb="53" eb="55">
      <t>ミコ</t>
    </rPh>
    <rPh sb="58" eb="60">
      <t>コウシン</t>
    </rPh>
    <rPh sb="60" eb="62">
      <t>ジギョウ</t>
    </rPh>
    <rPh sb="67" eb="69">
      <t>キュウスイ</t>
    </rPh>
    <rPh sb="69" eb="71">
      <t>ジンコウ</t>
    </rPh>
    <rPh sb="72" eb="74">
      <t>ゲンショウ</t>
    </rPh>
    <rPh sb="75" eb="76">
      <t>トモナ</t>
    </rPh>
    <rPh sb="77" eb="82">
      <t>シセツリヨウリツ</t>
    </rPh>
    <rPh sb="83" eb="84">
      <t>ヒク</t>
    </rPh>
    <rPh sb="86" eb="88">
      <t>カダイ</t>
    </rPh>
    <rPh sb="94" eb="97">
      <t>ケイカクテキ</t>
    </rPh>
    <rPh sb="98" eb="100">
      <t>キボ</t>
    </rPh>
    <rPh sb="101" eb="104">
      <t>テキセイカ</t>
    </rPh>
    <rPh sb="123" eb="124">
      <t>ハカ</t>
    </rPh>
    <rPh sb="128" eb="129">
      <t>ノゾ</t>
    </rPh>
    <rPh sb="141" eb="145">
      <t>トウキギョウダン</t>
    </rPh>
    <rPh sb="152" eb="154">
      <t>シセツ</t>
    </rPh>
    <rPh sb="155" eb="157">
      <t>セツビ</t>
    </rPh>
    <rPh sb="158" eb="160">
      <t>キボ</t>
    </rPh>
    <rPh sb="161" eb="164">
      <t>テキセイカ</t>
    </rPh>
    <rPh sb="165" eb="166">
      <t>ハカ</t>
    </rPh>
    <rPh sb="170" eb="172">
      <t>カノウ</t>
    </rPh>
    <rPh sb="173" eb="174">
      <t>カギ</t>
    </rPh>
    <rPh sb="183" eb="185">
      <t>サクゲン</t>
    </rPh>
    <rPh sb="190" eb="192">
      <t>レイワ</t>
    </rPh>
    <rPh sb="193" eb="195">
      <t>ネンド</t>
    </rPh>
    <rPh sb="196" eb="198">
      <t>サクテイ</t>
    </rPh>
    <rPh sb="200" eb="204">
      <t>ケイエイセンリャク</t>
    </rPh>
    <rPh sb="205" eb="206">
      <t>モト</t>
    </rPh>
    <rPh sb="209" eb="211">
      <t>コンゴ</t>
    </rPh>
    <rPh sb="212" eb="216">
      <t>コウシンジュヨウ</t>
    </rPh>
    <rPh sb="218" eb="220">
      <t>タイオウ</t>
    </rPh>
    <rPh sb="221" eb="225">
      <t>スイドウヨウスイ</t>
    </rPh>
    <rPh sb="226" eb="230">
      <t>アンテイキョウキュウ</t>
    </rPh>
    <phoneticPr fontId="4"/>
  </si>
  <si>
    <t xml:space="preserve"> 当年度は管内人口等の減少による供給水量の減少に伴い、供給収益が大きく減少したため、①経常収支比率は100%を下回りましたが、欠損金の発生はなく、②累積欠損金比率は、引き続き0%となっています。③流動比率は流動負債が増加したため、減少が見られますが、類似団体平均を大きく上回っています。④企業債残高対給水収益比率は、企業債残高は減少したものの、供給収益の減少により、前年と比べ増加しています。⑤料金回収率は100%を下回ったものの、繰出基準以外の繰入はなく、経営に必要な経費を料金で賄うことができていると言えます。⑥給水原価は、前年度と比べ、資産減耗費等の減少に伴って上昇しています。⑦施設利用率は、管内給水人口の減少等によって低い値となっています。⑧有収率は、類似団体平均を下回りますが、引き続き高い値を維持しています。</t>
    <rPh sb="1" eb="4">
      <t>トウネンド</t>
    </rPh>
    <rPh sb="5" eb="7">
      <t>カンナイ</t>
    </rPh>
    <rPh sb="7" eb="9">
      <t>ジンコウ</t>
    </rPh>
    <rPh sb="9" eb="10">
      <t>トウ</t>
    </rPh>
    <rPh sb="11" eb="13">
      <t>ゲンショウ</t>
    </rPh>
    <rPh sb="16" eb="20">
      <t>キョウキュウスイリョウ</t>
    </rPh>
    <rPh sb="21" eb="23">
      <t>ゲンショウ</t>
    </rPh>
    <rPh sb="24" eb="25">
      <t>トモナ</t>
    </rPh>
    <rPh sb="27" eb="31">
      <t>キョウキュウシュウエキ</t>
    </rPh>
    <rPh sb="32" eb="33">
      <t>オオ</t>
    </rPh>
    <rPh sb="35" eb="37">
      <t>ゲンショウ</t>
    </rPh>
    <rPh sb="43" eb="49">
      <t>ケイジョウシュウシヒリツ</t>
    </rPh>
    <rPh sb="55" eb="57">
      <t>シタマワ</t>
    </rPh>
    <rPh sb="63" eb="66">
      <t>ケッソンキン</t>
    </rPh>
    <rPh sb="67" eb="69">
      <t>ハッセイ</t>
    </rPh>
    <rPh sb="74" eb="81">
      <t>ルイセキケッソンキンヒリツ</t>
    </rPh>
    <rPh sb="83" eb="84">
      <t>ヒ</t>
    </rPh>
    <rPh sb="85" eb="86">
      <t>ツヅ</t>
    </rPh>
    <rPh sb="98" eb="102">
      <t>リュウドウヒリツ</t>
    </rPh>
    <rPh sb="103" eb="107">
      <t>リュウト</t>
    </rPh>
    <rPh sb="108" eb="110">
      <t>ゾウカ</t>
    </rPh>
    <rPh sb="115" eb="117">
      <t>ゲンショウ</t>
    </rPh>
    <rPh sb="118" eb="119">
      <t>ミ</t>
    </rPh>
    <rPh sb="125" eb="131">
      <t>ルイジダンタイヘイキン</t>
    </rPh>
    <rPh sb="132" eb="133">
      <t>オオ</t>
    </rPh>
    <rPh sb="135" eb="137">
      <t>ウワマワ</t>
    </rPh>
    <rPh sb="144" eb="149">
      <t>キギョウサイザンダカ</t>
    </rPh>
    <rPh sb="149" eb="150">
      <t>タイ</t>
    </rPh>
    <rPh sb="150" eb="156">
      <t>キュウスイシュウエキヒリツ</t>
    </rPh>
    <rPh sb="158" eb="163">
      <t>キギョウサイザンダカ</t>
    </rPh>
    <rPh sb="164" eb="166">
      <t>ゲンショウ</t>
    </rPh>
    <rPh sb="172" eb="174">
      <t>キョウキュウ</t>
    </rPh>
    <rPh sb="174" eb="176">
      <t>シュウエキ</t>
    </rPh>
    <rPh sb="177" eb="179">
      <t>ゲンショウ</t>
    </rPh>
    <rPh sb="183" eb="185">
      <t>ゼンネン</t>
    </rPh>
    <rPh sb="186" eb="187">
      <t>クラ</t>
    </rPh>
    <rPh sb="188" eb="190">
      <t>ゾウカ</t>
    </rPh>
    <rPh sb="197" eb="202">
      <t>リョウキンカイシュウリツ</t>
    </rPh>
    <rPh sb="208" eb="210">
      <t>シタマワ</t>
    </rPh>
    <rPh sb="216" eb="217">
      <t>ク</t>
    </rPh>
    <rPh sb="217" eb="218">
      <t>ダ</t>
    </rPh>
    <rPh sb="218" eb="220">
      <t>キジュン</t>
    </rPh>
    <rPh sb="220" eb="222">
      <t>イガイ</t>
    </rPh>
    <rPh sb="223" eb="225">
      <t>クリイレ</t>
    </rPh>
    <rPh sb="229" eb="231">
      <t>ケイエイ</t>
    </rPh>
    <rPh sb="232" eb="234">
      <t>ヒツヨウ</t>
    </rPh>
    <rPh sb="235" eb="237">
      <t>ケイヒ</t>
    </rPh>
    <rPh sb="238" eb="240">
      <t>リョウキン</t>
    </rPh>
    <rPh sb="241" eb="242">
      <t>マカナ</t>
    </rPh>
    <rPh sb="252" eb="253">
      <t>イ</t>
    </rPh>
    <rPh sb="258" eb="262">
      <t>キュウスイゲンカ</t>
    </rPh>
    <rPh sb="264" eb="267">
      <t>ゼンネンド</t>
    </rPh>
    <rPh sb="268" eb="269">
      <t>クラ</t>
    </rPh>
    <rPh sb="293" eb="298">
      <t>シセツリヨウリツ</t>
    </rPh>
    <rPh sb="300" eb="306">
      <t>カンナイキュウスイジンコウ</t>
    </rPh>
    <rPh sb="307" eb="310">
      <t>ゲンショウトウ</t>
    </rPh>
    <rPh sb="314" eb="315">
      <t>ヒク</t>
    </rPh>
    <rPh sb="316" eb="317">
      <t>アタイ</t>
    </rPh>
    <rPh sb="326" eb="329">
      <t>ユウシュウリツ</t>
    </rPh>
    <rPh sb="331" eb="337">
      <t>ルイジダンタイヘイキン</t>
    </rPh>
    <rPh sb="338" eb="340">
      <t>シタマワ</t>
    </rPh>
    <rPh sb="345" eb="346">
      <t>ヒ</t>
    </rPh>
    <rPh sb="347" eb="348">
      <t>ツヅ</t>
    </rPh>
    <rPh sb="349" eb="350">
      <t>タカ</t>
    </rPh>
    <rPh sb="351" eb="352">
      <t>アタイ</t>
    </rPh>
    <rPh sb="353" eb="355">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</si>
</sst>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11-46E5-9B42-1553160663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7C11-46E5-9B42-1553160663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103.42</c:v>
                </c:pt>
                <c:pt idx="1">
                  <c:v>93.18</c:v>
                </c:pt>
                <c:pt idx="2">
                  <c:v>110.59</c:v>
                </c:pt>
                <c:pt idx="3">
                  <c:v>94.64</c:v>
                </c:pt>
                <c:pt idx="4">
                  <c:v>92.88</c:v>
                </c:pt>
              </c:numCache>
            </c:numRef>
          </c:val>
          <c:extLst>
            <c:ext xmlns:c16="http://schemas.microsoft.com/office/drawing/2014/chart" uri="{C3380CC4-5D6E-409C-BE32-E72D297353CC}">
              <c16:uniqueId val="{00000000-3DF8-458A-9A0F-69E6D9FC48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3DF8-458A-9A0F-69E6D9FC48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58.82</c:v>
                </c:pt>
                <c:pt idx="1">
                  <c:v>58.18</c:v>
                </c:pt>
                <c:pt idx="2">
                  <c:v>59.49</c:v>
                </c:pt>
                <c:pt idx="3">
                  <c:v>58.62</c:v>
                </c:pt>
                <c:pt idx="4">
                  <c:v>60.52</c:v>
                </c:pt>
              </c:numCache>
            </c:numRef>
          </c:val>
          <c:extLst>
            <c:ext xmlns:c16="http://schemas.microsoft.com/office/drawing/2014/chart" uri="{C3380CC4-5D6E-409C-BE32-E72D297353CC}">
              <c16:uniqueId val="{00000000-E841-44FA-A49E-F3B64EBDCA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E841-44FA-A49E-F3B64EBDCA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6-42DE-9984-35DB205615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A966-42DE-9984-35DB205615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B7-4302-888C-9F71D23912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9FB7-4302-888C-9F71D23912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1126.3699999999999</c:v>
                </c:pt>
                <c:pt idx="1">
                  <c:v>833.37</c:v>
                </c:pt>
                <c:pt idx="2">
                  <c:v>797.31</c:v>
                </c:pt>
                <c:pt idx="3">
                  <c:v>620.45000000000005</c:v>
                </c:pt>
                <c:pt idx="4">
                  <c:v>558</c:v>
                </c:pt>
              </c:numCache>
            </c:numRef>
          </c:val>
          <c:extLst>
            <c:ext xmlns:c16="http://schemas.microsoft.com/office/drawing/2014/chart" uri="{C3380CC4-5D6E-409C-BE32-E72D297353CC}">
              <c16:uniqueId val="{00000000-2A06-4FA0-BF85-75B83D8C33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2A06-4FA0-BF85-75B83D8C33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145.34</c:v>
                </c:pt>
                <c:pt idx="1">
                  <c:v>194.39</c:v>
                </c:pt>
                <c:pt idx="2">
                  <c:v>201.82</c:v>
                </c:pt>
                <c:pt idx="3">
                  <c:v>224.53</c:v>
                </c:pt>
                <c:pt idx="4">
                  <c:v>226.75</c:v>
                </c:pt>
              </c:numCache>
            </c:numRef>
          </c:val>
          <c:extLst>
            <c:ext xmlns:c16="http://schemas.microsoft.com/office/drawing/2014/chart" uri="{C3380CC4-5D6E-409C-BE32-E72D297353CC}">
              <c16:uniqueId val="{00000000-2753-4BE8-BE53-D0336D1A20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2753-4BE8-BE53-D0336D1A20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103.97</c:v>
                </c:pt>
                <c:pt idx="1">
                  <c:v>91.83</c:v>
                </c:pt>
                <c:pt idx="2">
                  <c:v>112.46</c:v>
                </c:pt>
                <c:pt idx="3">
                  <c:v>93.83</c:v>
                </c:pt>
                <c:pt idx="4">
                  <c:v>91.8</c:v>
                </c:pt>
              </c:numCache>
            </c:numRef>
          </c:val>
          <c:extLst>
            <c:ext xmlns:c16="http://schemas.microsoft.com/office/drawing/2014/chart" uri="{C3380CC4-5D6E-409C-BE32-E72D297353CC}">
              <c16:uniqueId val="{00000000-609C-4411-883F-2E289D6521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609C-4411-883F-2E289D6521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108.22</c:v>
                </c:pt>
                <c:pt idx="1">
                  <c:v>123.03</c:v>
                </c:pt>
                <c:pt idx="2">
                  <c:v>112.25</c:v>
                </c:pt>
                <c:pt idx="3">
                  <c:v>134.12</c:v>
                </c:pt>
                <c:pt idx="4">
                  <c:v>139.4</c:v>
                </c:pt>
              </c:numCache>
            </c:numRef>
          </c:val>
          <c:extLst>
            <c:ext xmlns:c16="http://schemas.microsoft.com/office/drawing/2014/chart" uri="{C3380CC4-5D6E-409C-BE32-E72D297353CC}">
              <c16:uniqueId val="{00000000-166E-43A7-B50E-1A84F92989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166E-43A7-B50E-1A84F92989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39.51</c:v>
                </c:pt>
                <c:pt idx="1">
                  <c:v>39.28</c:v>
                </c:pt>
                <c:pt idx="2">
                  <c:v>38.729999999999997</c:v>
                </c:pt>
                <c:pt idx="3">
                  <c:v>38.979999999999997</c:v>
                </c:pt>
                <c:pt idx="4">
                  <c:v>37.46</c:v>
                </c:pt>
              </c:numCache>
            </c:numRef>
          </c:val>
          <c:extLst>
            <c:ext xmlns:c16="http://schemas.microsoft.com/office/drawing/2014/chart" uri="{C3380CC4-5D6E-409C-BE32-E72D297353CC}">
              <c16:uniqueId val="{00000000-248F-43C4-A9F8-B541677066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248F-43C4-A9F8-B541677066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99.84</c:v>
                </c:pt>
                <c:pt idx="2">
                  <c:v>99.29</c:v>
                </c:pt>
                <c:pt idx="3">
                  <c:v>99.38</c:v>
                </c:pt>
                <c:pt idx="4">
                  <c:v>99.33</c:v>
                </c:pt>
              </c:numCache>
            </c:numRef>
          </c:val>
          <c:extLst>
            <c:ext xmlns:c16="http://schemas.microsoft.com/office/drawing/2014/chart" uri="{C3380CC4-5D6E-409C-BE32-E72D297353CC}">
              <c16:uniqueId val="{00000000-BA63-44C6-9C0B-AD32208FE7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BA63-44C6-9C0B-AD32208FE7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北空知広域水道企業団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85.71</v>
      </c>
      <c r="J10" s="46"/>
      <c r="K10" s="46"/>
      <c r="L10" s="46"/>
      <c r="M10" s="46"/>
      <c r="N10" s="46"/>
      <c r="O10" s="80"/>
      <c r="P10" s="47">
        <f>データ!$P$6</f>
        <v>96.34</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26685</v>
      </c>
      <c r="AM10" s="44"/>
      <c r="AN10" s="44"/>
      <c r="AO10" s="44"/>
      <c r="AP10" s="44"/>
      <c r="AQ10" s="44"/>
      <c r="AR10" s="44"/>
      <c r="AS10" s="44"/>
      <c r="AT10" s="45">
        <f>データ!$V$6</f>
        <v>214.34</v>
      </c>
      <c r="AU10" s="46"/>
      <c r="AV10" s="46"/>
      <c r="AW10" s="46"/>
      <c r="AX10" s="46"/>
      <c r="AY10" s="46"/>
      <c r="AZ10" s="46"/>
      <c r="BA10" s="46"/>
      <c r="BB10" s="47">
        <f>データ!$W$6</f>
        <v>124.5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ECkCO4bWf51596FyQKoRLINEczcbduJ1A+1dYAWQlHMmVq5hzG548Zygsc9/mSgKS/wlndfH3NOSDX62FXArXQ==" saltValue="Hx//a1+wozl/3RX+TUIQ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19828</v>
      </c>
      <c r="D6" s="20">
        <f t="shared" si="3"/>
        <v>46</v>
      </c>
      <c r="E6" s="20">
        <f t="shared" si="3"/>
        <v>1</v>
      </c>
      <c r="F6" s="20">
        <f t="shared" si="3"/>
        <v>0</v>
      </c>
      <c r="G6" s="20">
        <f t="shared" si="3"/>
        <v>2</v>
      </c>
      <c r="H6" s="20" t="str">
        <f t="shared" si="3"/>
        <v>北海道　北空知広域水道企業団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85.71</v>
      </c>
      <c r="P6" s="21">
        <f t="shared" si="3"/>
        <v>96.34</v>
      </c>
      <c r="Q6" s="21">
        <f t="shared" si="3"/>
        <v>0</v>
      </c>
      <c r="R6" s="21" t="str">
        <f t="shared" si="3"/>
        <v>-</v>
      </c>
      <c r="S6" s="21" t="str">
        <f t="shared" si="3"/>
        <v>-</v>
      </c>
      <c r="T6" s="21" t="str">
        <f t="shared" si="3"/>
        <v>-</v>
      </c>
      <c r="U6" s="21">
        <f t="shared" si="3"/>
        <v>26685</v>
      </c>
      <c r="V6" s="21">
        <f t="shared" si="3"/>
        <v>214.34</v>
      </c>
      <c r="W6" s="21">
        <f t="shared" si="3"/>
        <v>124.5</v>
      </c>
      <c r="X6" s="22">
        <f>IF(X7="",NA(),X7)</f>
        <v>103.42</v>
      </c>
      <c r="Y6" s="22">
        <f t="shared" ref="Y6:AG6" si="4">IF(Y7="",NA(),Y7)</f>
        <v>93.18</v>
      </c>
      <c r="Z6" s="22">
        <f t="shared" si="4"/>
        <v>110.59</v>
      </c>
      <c r="AA6" s="22">
        <f t="shared" si="4"/>
        <v>94.64</v>
      </c>
      <c r="AB6" s="22">
        <f t="shared" si="4"/>
        <v>92.88</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1126.3699999999999</v>
      </c>
      <c r="AU6" s="22">
        <f t="shared" ref="AU6:BC6" si="6">IF(AU7="",NA(),AU7)</f>
        <v>833.37</v>
      </c>
      <c r="AV6" s="22">
        <f t="shared" si="6"/>
        <v>797.31</v>
      </c>
      <c r="AW6" s="22">
        <f t="shared" si="6"/>
        <v>620.45000000000005</v>
      </c>
      <c r="AX6" s="22">
        <f t="shared" si="6"/>
        <v>558</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145.34</v>
      </c>
      <c r="BF6" s="22">
        <f t="shared" ref="BF6:BN6" si="7">IF(BF7="",NA(),BF7)</f>
        <v>194.39</v>
      </c>
      <c r="BG6" s="22">
        <f t="shared" si="7"/>
        <v>201.82</v>
      </c>
      <c r="BH6" s="22">
        <f t="shared" si="7"/>
        <v>224.53</v>
      </c>
      <c r="BI6" s="22">
        <f t="shared" si="7"/>
        <v>226.75</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103.97</v>
      </c>
      <c r="BQ6" s="22">
        <f t="shared" ref="BQ6:BY6" si="8">IF(BQ7="",NA(),BQ7)</f>
        <v>91.83</v>
      </c>
      <c r="BR6" s="22">
        <f t="shared" si="8"/>
        <v>112.46</v>
      </c>
      <c r="BS6" s="22">
        <f t="shared" si="8"/>
        <v>93.83</v>
      </c>
      <c r="BT6" s="22">
        <f t="shared" si="8"/>
        <v>91.8</v>
      </c>
      <c r="BU6" s="22">
        <f t="shared" si="8"/>
        <v>112.84</v>
      </c>
      <c r="BV6" s="22">
        <f t="shared" si="8"/>
        <v>110.77</v>
      </c>
      <c r="BW6" s="22">
        <f t="shared" si="8"/>
        <v>112.35</v>
      </c>
      <c r="BX6" s="22">
        <f t="shared" si="8"/>
        <v>106.47</v>
      </c>
      <c r="BY6" s="22">
        <f t="shared" si="8"/>
        <v>107.7</v>
      </c>
      <c r="BZ6" s="21" t="str">
        <f>IF(BZ7="","",IF(BZ7="-","【-】","【"&amp;SUBSTITUTE(TEXT(BZ7,"#,##0.00"),"-","△")&amp;"】"))</f>
        <v>【107.70】</v>
      </c>
      <c r="CA6" s="22">
        <f>IF(CA7="",NA(),CA7)</f>
        <v>108.22</v>
      </c>
      <c r="CB6" s="22">
        <f t="shared" ref="CB6:CJ6" si="9">IF(CB7="",NA(),CB7)</f>
        <v>123.03</v>
      </c>
      <c r="CC6" s="22">
        <f t="shared" si="9"/>
        <v>112.25</v>
      </c>
      <c r="CD6" s="22">
        <f t="shared" si="9"/>
        <v>134.12</v>
      </c>
      <c r="CE6" s="22">
        <f t="shared" si="9"/>
        <v>139.4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39.51</v>
      </c>
      <c r="CM6" s="22">
        <f t="shared" ref="CM6:CU6" si="10">IF(CM7="",NA(),CM7)</f>
        <v>39.28</v>
      </c>
      <c r="CN6" s="22">
        <f t="shared" si="10"/>
        <v>38.729999999999997</v>
      </c>
      <c r="CO6" s="22">
        <f t="shared" si="10"/>
        <v>38.979999999999997</v>
      </c>
      <c r="CP6" s="22">
        <f t="shared" si="10"/>
        <v>37.46</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99.84</v>
      </c>
      <c r="CY6" s="22">
        <f t="shared" si="11"/>
        <v>99.29</v>
      </c>
      <c r="CZ6" s="22">
        <f t="shared" si="11"/>
        <v>99.38</v>
      </c>
      <c r="DA6" s="22">
        <f t="shared" si="11"/>
        <v>99.33</v>
      </c>
      <c r="DB6" s="22">
        <f t="shared" si="11"/>
        <v>100</v>
      </c>
      <c r="DC6" s="22">
        <f t="shared" si="11"/>
        <v>100.16</v>
      </c>
      <c r="DD6" s="22">
        <f t="shared" si="11"/>
        <v>100.28</v>
      </c>
      <c r="DE6" s="22">
        <f t="shared" si="11"/>
        <v>100.29</v>
      </c>
      <c r="DF6" s="22">
        <f t="shared" si="11"/>
        <v>100.36</v>
      </c>
      <c r="DG6" s="21" t="str">
        <f>IF(DG7="","",IF(DG7="-","【-】","【"&amp;SUBSTITUTE(TEXT(DG7,"#,##0.00"),"-","△")&amp;"】"))</f>
        <v>【100.36】</v>
      </c>
      <c r="DH6" s="22">
        <f>IF(DH7="",NA(),DH7)</f>
        <v>58.82</v>
      </c>
      <c r="DI6" s="22">
        <f t="shared" ref="DI6:DQ6" si="12">IF(DI7="",NA(),DI7)</f>
        <v>58.18</v>
      </c>
      <c r="DJ6" s="22">
        <f t="shared" si="12"/>
        <v>59.49</v>
      </c>
      <c r="DK6" s="22">
        <f t="shared" si="12"/>
        <v>58.62</v>
      </c>
      <c r="DL6" s="22">
        <f t="shared" si="12"/>
        <v>60.52</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19828</v>
      </c>
      <c r="D7" s="24">
        <v>46</v>
      </c>
      <c r="E7" s="24">
        <v>1</v>
      </c>
      <c r="F7" s="24">
        <v>0</v>
      </c>
      <c r="G7" s="24">
        <v>2</v>
      </c>
      <c r="H7" s="24" t="s">
        <v>93</v>
      </c>
      <c r="I7" s="24" t="s">
        <v>94</v>
      </c>
      <c r="J7" s="24" t="s">
        <v>95</v>
      </c>
      <c r="K7" s="24" t="s">
        <v>96</v>
      </c>
      <c r="L7" s="24" t="s">
        <v>97</v>
      </c>
      <c r="M7" s="24" t="s">
        <v>98</v>
      </c>
      <c r="N7" s="25" t="s">
        <v>99</v>
      </c>
      <c r="O7" s="25">
        <v>85.71</v>
      </c>
      <c r="P7" s="25">
        <v>96.34</v>
      </c>
      <c r="Q7" s="25">
        <v>0</v>
      </c>
      <c r="R7" s="25" t="s">
        <v>99</v>
      </c>
      <c r="S7" s="25" t="s">
        <v>99</v>
      </c>
      <c r="T7" s="25" t="s">
        <v>99</v>
      </c>
      <c r="U7" s="25">
        <v>26685</v>
      </c>
      <c r="V7" s="25">
        <v>214.34</v>
      </c>
      <c r="W7" s="25">
        <v>124.5</v>
      </c>
      <c r="X7" s="25">
        <v>103.42</v>
      </c>
      <c r="Y7" s="25">
        <v>93.18</v>
      </c>
      <c r="Z7" s="25">
        <v>110.59</v>
      </c>
      <c r="AA7" s="25">
        <v>94.64</v>
      </c>
      <c r="AB7" s="25">
        <v>92.88</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1126.3699999999999</v>
      </c>
      <c r="AU7" s="25">
        <v>833.37</v>
      </c>
      <c r="AV7" s="25">
        <v>797.31</v>
      </c>
      <c r="AW7" s="25">
        <v>620.45000000000005</v>
      </c>
      <c r="AX7" s="25">
        <v>558</v>
      </c>
      <c r="AY7" s="25">
        <v>271.10000000000002</v>
      </c>
      <c r="AZ7" s="25">
        <v>284.45</v>
      </c>
      <c r="BA7" s="25">
        <v>309.23</v>
      </c>
      <c r="BB7" s="25">
        <v>313.43</v>
      </c>
      <c r="BC7" s="25">
        <v>303.10000000000002</v>
      </c>
      <c r="BD7" s="25">
        <v>303.10000000000002</v>
      </c>
      <c r="BE7" s="25">
        <v>145.34</v>
      </c>
      <c r="BF7" s="25">
        <v>194.39</v>
      </c>
      <c r="BG7" s="25">
        <v>201.82</v>
      </c>
      <c r="BH7" s="25">
        <v>224.53</v>
      </c>
      <c r="BI7" s="25">
        <v>226.75</v>
      </c>
      <c r="BJ7" s="25">
        <v>272.95999999999998</v>
      </c>
      <c r="BK7" s="25">
        <v>260.95999999999998</v>
      </c>
      <c r="BL7" s="25">
        <v>240.07</v>
      </c>
      <c r="BM7" s="25">
        <v>224.81</v>
      </c>
      <c r="BN7" s="25">
        <v>210.83</v>
      </c>
      <c r="BO7" s="25">
        <v>210.83</v>
      </c>
      <c r="BP7" s="25">
        <v>103.97</v>
      </c>
      <c r="BQ7" s="25">
        <v>91.83</v>
      </c>
      <c r="BR7" s="25">
        <v>112.46</v>
      </c>
      <c r="BS7" s="25">
        <v>93.83</v>
      </c>
      <c r="BT7" s="25">
        <v>91.8</v>
      </c>
      <c r="BU7" s="25">
        <v>112.84</v>
      </c>
      <c r="BV7" s="25">
        <v>110.77</v>
      </c>
      <c r="BW7" s="25">
        <v>112.35</v>
      </c>
      <c r="BX7" s="25">
        <v>106.47</v>
      </c>
      <c r="BY7" s="25">
        <v>107.7</v>
      </c>
      <c r="BZ7" s="25">
        <v>107.7</v>
      </c>
      <c r="CA7" s="25">
        <v>108.22</v>
      </c>
      <c r="CB7" s="25">
        <v>123.03</v>
      </c>
      <c r="CC7" s="25">
        <v>112.25</v>
      </c>
      <c r="CD7" s="25">
        <v>134.12</v>
      </c>
      <c r="CE7" s="25">
        <v>139.4</v>
      </c>
      <c r="CF7" s="25">
        <v>73.849999999999994</v>
      </c>
      <c r="CG7" s="25">
        <v>73.180000000000007</v>
      </c>
      <c r="CH7" s="25">
        <v>73.05</v>
      </c>
      <c r="CI7" s="25">
        <v>77.53</v>
      </c>
      <c r="CJ7" s="25">
        <v>76.25</v>
      </c>
      <c r="CK7" s="25">
        <v>76.25</v>
      </c>
      <c r="CL7" s="25">
        <v>39.51</v>
      </c>
      <c r="CM7" s="25">
        <v>39.28</v>
      </c>
      <c r="CN7" s="25">
        <v>38.729999999999997</v>
      </c>
      <c r="CO7" s="25">
        <v>38.979999999999997</v>
      </c>
      <c r="CP7" s="25">
        <v>37.46</v>
      </c>
      <c r="CQ7" s="25">
        <v>61.69</v>
      </c>
      <c r="CR7" s="25">
        <v>62.26</v>
      </c>
      <c r="CS7" s="25">
        <v>62.22</v>
      </c>
      <c r="CT7" s="25">
        <v>61.45</v>
      </c>
      <c r="CU7" s="25">
        <v>61.63</v>
      </c>
      <c r="CV7" s="25">
        <v>61.63</v>
      </c>
      <c r="CW7" s="25">
        <v>100</v>
      </c>
      <c r="CX7" s="25">
        <v>99.84</v>
      </c>
      <c r="CY7" s="25">
        <v>99.29</v>
      </c>
      <c r="CZ7" s="25">
        <v>99.38</v>
      </c>
      <c r="DA7" s="25">
        <v>99.33</v>
      </c>
      <c r="DB7" s="25">
        <v>100</v>
      </c>
      <c r="DC7" s="25">
        <v>100.16</v>
      </c>
      <c r="DD7" s="25">
        <v>100.28</v>
      </c>
      <c r="DE7" s="25">
        <v>100.29</v>
      </c>
      <c r="DF7" s="25">
        <v>100.36</v>
      </c>
      <c r="DG7" s="25">
        <v>100.36</v>
      </c>
      <c r="DH7" s="25">
        <v>58.82</v>
      </c>
      <c r="DI7" s="25">
        <v>58.18</v>
      </c>
      <c r="DJ7" s="25">
        <v>59.49</v>
      </c>
      <c r="DK7" s="25">
        <v>58.62</v>
      </c>
      <c r="DL7" s="25">
        <v>60.52</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2025-01-30T04:47:21Z</cp:lastPrinted>
  <dcterms:created xsi:type="dcterms:W3CDTF">2024-12-11T04:53:52Z</dcterms:created>
  <dcterms:modified xsi:type="dcterms:W3CDTF">2025-01-30T04:56:02Z</dcterms:modified>
  <cp:category/>
</cp:coreProperties>
</file>